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707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<sst xmlns="http://schemas.openxmlformats.org/spreadsheetml/2006/main" count="321" uniqueCount="76">
  <si>
    <t>№пп</t>
  </si>
  <si>
    <t>Кол-во ед. изм.</t>
  </si>
  <si>
    <t>Перио- дичность в год</t>
  </si>
  <si>
    <t>Всего по смете:</t>
  </si>
  <si>
    <t>по необх.</t>
  </si>
  <si>
    <t>Антикоррозийная защита внутридомовых труб ХВС</t>
  </si>
  <si>
    <t xml:space="preserve"> м.куб</t>
  </si>
  <si>
    <t>Техническое обслуживание и ремонт системы видеонаблюдения</t>
  </si>
  <si>
    <t>шт.</t>
  </si>
  <si>
    <t>Единица измерения</t>
  </si>
  <si>
    <t>Накладные расходы, руб.</t>
  </si>
  <si>
    <t>Стоимость руб.</t>
  </si>
  <si>
    <r>
      <t xml:space="preserve">Расходы на матер. ресурсы,   </t>
    </r>
    <r>
      <rPr>
        <b/>
        <sz val="9"/>
        <color indexed="9"/>
        <rFont val="Courier"/>
        <family val="1"/>
      </rPr>
      <t>инвентарь</t>
    </r>
    <r>
      <rPr>
        <b/>
        <sz val="9.5"/>
        <color indexed="9"/>
        <rFont val="Courier"/>
        <family val="1"/>
      </rPr>
      <t xml:space="preserve"> руб.</t>
    </r>
  </si>
  <si>
    <t>Расходы подрядчиков, руб</t>
  </si>
  <si>
    <t>Наименование работ              (шифр и номер позиции)</t>
  </si>
  <si>
    <t>Расходы на оплату труда,     руб.</t>
  </si>
  <si>
    <t>Налоги и сборы,    руб</t>
  </si>
  <si>
    <t>Замена перегоревших ламп. Внутриквартирные коридоры, лифтовые холлы, эвакуационные лестницы.Парадная №1</t>
  </si>
  <si>
    <t>Замена перегоревших ламп. Внутриквартирные коридоры, лифтовые холлы, эвакуационные лестницы.Парадная №2,3</t>
  </si>
  <si>
    <t>Замена перегоревших ламп. Внутриквартирные коридоры, лифтовые холлы, эвакуационные лестницы.Парадная №4</t>
  </si>
  <si>
    <t>Замена перегоревших ламп в фонарях уличного освещения на фасаде дома.</t>
  </si>
  <si>
    <t>Замена крана Маевского на радиаторе отопления в коридоре у выхода на переходную лоджию.</t>
  </si>
  <si>
    <t>Замена части канализационного (фанового) стояка в квартире. Замена переходника.</t>
  </si>
  <si>
    <t>Замена доводчика металлической двери. Группа входных дверей.Парадная №1,3,4</t>
  </si>
  <si>
    <t>Замена автоматических выключателей защиты электрооборудования в индивидуальных тепловых пунктах дома.</t>
  </si>
  <si>
    <t>Замена участка канализационного стояка после засора в техническом подполье дома парадной №3.</t>
  </si>
  <si>
    <t xml:space="preserve"> Расходы на выполнение работ по текущему ремонту многоквартирного дома   в ЯНВАРЕ  2017г.         по адресу: Красносельское шоссе 56 корп.3</t>
  </si>
  <si>
    <t xml:space="preserve"> Расходы на выполнение работ по текущему ремонту многоквартирного дома   в ФЕВРАЛЕ  2017г.         по адресу: Красносельское шоссе 56 корп.3</t>
  </si>
  <si>
    <t xml:space="preserve"> Расходы на выполнение работ по текущему ремонту многоквартирного дома   в МАРТЕ  2017г.           по адресу: Красносельское шоссе 56 корп.3</t>
  </si>
  <si>
    <t xml:space="preserve"> Расходы на выполнение работ по текущему ремонту многоквартирного дома   в АПРЕЛЕ  2017г.           по адресу: Красносельское шоссе 56 корп.3</t>
  </si>
  <si>
    <t>Замена термометров биметаллических в индивидуальных пунктах дома.</t>
  </si>
  <si>
    <t>Смена сломанных дверных приборов. Установка ручек в дверях переходных лоджий.</t>
  </si>
  <si>
    <t>Восстановление пожарной сигнализации в технических помещениях дома. Установка приборов приёмо-контрольных.</t>
  </si>
  <si>
    <t>Замена доводчика в двери металлической входной.</t>
  </si>
  <si>
    <t>Замена замка врезного в двери выхода на технический этаж. Вандализм.</t>
  </si>
  <si>
    <t xml:space="preserve"> Расходы на выполнение работ по текущему ремонту многоквартирного дома   в МАЕ  2017г.            по адресу: Красносельское шоссе 56 корп.3</t>
  </si>
  <si>
    <t xml:space="preserve"> Расходы на выполнение работ по текущему ремонту многоквартирного дома   в ИЮНЕ  2017г.            по адресу: Красносельское шоссе 56 корп.3</t>
  </si>
  <si>
    <t>Замена контактора малогабаритного постоянного тока в главном распределительном щите дома №2</t>
  </si>
  <si>
    <t>Ремонт мусорной контейнерной площадки. Покраска плит ограждения.</t>
  </si>
  <si>
    <t>м.кв.</t>
  </si>
  <si>
    <t>Замена ламп в фонарях уличного освещения, расположенных по фасаду дома.</t>
  </si>
  <si>
    <t xml:space="preserve"> </t>
  </si>
  <si>
    <t xml:space="preserve"> Расходы на выполнение работ по текущему ремонту многоквартирного дома   в ИЮЛЕ  2017г.            по адресу: Красносельское шоссе 56 корп.3</t>
  </si>
  <si>
    <t xml:space="preserve"> Расходы на выполнение работ по текущему ремонту многоквартирного дома   в АВГУСТЕ  2017г.            по адресу: Красносельское шоссе 56 корп.3</t>
  </si>
  <si>
    <t>Замена ламп в лифтовых шахтах дома.</t>
  </si>
  <si>
    <t>Замена участка канализационного стояка после засора. Замена фасонных частей стояка. Техническое подполье №1</t>
  </si>
  <si>
    <t>м.п.</t>
  </si>
  <si>
    <t xml:space="preserve"> Расходы на выполнение работ по текущему ремонту многоквартирного дома   в СЕНТЯБРЕ  2017г.           по адресу: Красносельское шоссе 56 корп.3</t>
  </si>
  <si>
    <t>Реставрация газонных ограждений. Зачистка сварных швов, обработка грунт-эмалями против ржавчины.</t>
  </si>
  <si>
    <t>Реставрация входных дверей в технические помещения (мусорокамера, подвалы). Зачистка от ржавчины с последующей покраской.</t>
  </si>
  <si>
    <t>Замена вышедшего из строя датчика движения на входе в парадную №3.</t>
  </si>
  <si>
    <t>Устройство крюков универсальных на входах в парадные.</t>
  </si>
  <si>
    <t>Ремонт парадных. Входная группа. Восстановление металлических входных дверей, решёток, колясочных. Облицовка керамогранитной плиткой стен.</t>
  </si>
  <si>
    <t>Ремонт группы входных крылец. Облицовка тротуарной плиткой, покраска стен крылец.</t>
  </si>
  <si>
    <t xml:space="preserve"> Расходы на выполнение работ по текущему ремонту многоквартирного дома   в ОКТЯБРЕ  2017г.           по адресу: Красносельское шоссе 56 корп.3</t>
  </si>
  <si>
    <t>Земана пергоревших светодиодных ламп на эвакуационных лестницах дома.</t>
  </si>
  <si>
    <t>Устройство ограждающей сетки на подвальных окнах.</t>
  </si>
  <si>
    <t>Замена пружин на дверях деревянных группы переходных лоджий и внутриквартирных коридоров.</t>
  </si>
  <si>
    <t>Замена прокладок на фланцевых соединениях трубопроводов. Промывка фильтров стояков центрального отопления.</t>
  </si>
  <si>
    <t>Восстановление освещениря на эвакуационных лестницах дома. Замена дефектных (после вандализма)светильников и ламп светодиодных.</t>
  </si>
  <si>
    <t xml:space="preserve"> Расходы на выполнение работ по текущему ремонту многоквартирного дома   в НОЯБРЕ  2017г.           по адресу: Красносельское шоссе 56 корп.3</t>
  </si>
  <si>
    <t>Замена ручек в дверях деревянных после вандализма.</t>
  </si>
  <si>
    <t>Замена остекления дверей деревянных на переходных лоджиях. Вандализм.</t>
  </si>
  <si>
    <t>Замена доводчика двери металлической входной. Парадная №3</t>
  </si>
  <si>
    <t>Замена замка врезного в решётке-двери выхода на технический этаж дома. Парадная №2.</t>
  </si>
  <si>
    <t>Замена остекления дверей деревянных на переходных коридорах. Вандализм.</t>
  </si>
  <si>
    <t>Замена дефектных светильнок на эвакуационной лестнице. Вандализм.</t>
  </si>
  <si>
    <t>Установка дополнительной антивандальной видеокамеры на техническом этаже.</t>
  </si>
  <si>
    <t>Устройство подводки воды. Установка фитингов на трубопроводе. Парадная №3</t>
  </si>
  <si>
    <t xml:space="preserve"> Расходы на выполнение работ по текущему ремонту многоквартирного дома   в ДЕКАБРЕ  2017г.            по адресу: Красносельское шоссе 56 корп.3</t>
  </si>
  <si>
    <t>Замена личины в двери выхода на крышу. Парадная №3,4</t>
  </si>
  <si>
    <t>Ремонт группы входных крылец в парадные.</t>
  </si>
  <si>
    <t>Ремонт и замена оборудования ПЗУ. Замена сломанного блока питания. Вандализм.</t>
  </si>
  <si>
    <t>Ремонт и замена оборудования ПЗУ. Замена сломанного электромагнитного замка. Вандализм.</t>
  </si>
  <si>
    <t>Ремонт площадок мусорный контейнеров. Замена сломанных бетонных столбов, бетонных плит ограждения.</t>
  </si>
  <si>
    <t>Ремонт и замена оборудования ПЗУ. Восстановление кабельных линий связи. Вандализм.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</si>
</sst>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2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color indexed="16"/>
      <name val="Arial"/>
      <family val="0"/>
    </font>
    <font>
      <b/>
      <sz val="9"/>
      <color indexed="9"/>
      <name val="Courier"/>
      <family val="1"/>
    </font>
    <font>
      <b/>
      <sz val="9.5"/>
      <color indexed="9"/>
      <name val="Courier"/>
      <family val="1"/>
    </font>
    <font>
      <b/>
      <sz val="16"/>
      <color indexed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26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55.5" customHeight="1">
      <c r="B4" s="3">
        <v>1</v>
      </c>
      <c r="C4" s="13" t="s">
        <v>17</v>
      </c>
      <c r="D4" s="3" t="s">
        <v>8</v>
      </c>
      <c r="E4" s="3">
        <v>100</v>
      </c>
      <c r="F4" s="3" t="s">
        <v>4</v>
      </c>
      <c r="G4" s="5">
        <v>2145.29</v>
      </c>
      <c r="H4" s="5">
        <v>7823.4</v>
      </c>
      <c r="I4" s="5">
        <f>G4*30.2%</f>
        <v>647.87758</v>
      </c>
      <c r="J4" s="5">
        <f>G4*30%</f>
        <v>643.587</v>
      </c>
      <c r="K4" s="5"/>
      <c r="L4" s="5">
        <f>SUM(G4:K4)</f>
        <v>11260.154579999999</v>
      </c>
    </row>
    <row r="5" spans="2:12" ht="55.5" customHeight="1">
      <c r="B5" s="3">
        <v>2</v>
      </c>
      <c r="C5" s="13" t="s">
        <v>18</v>
      </c>
      <c r="D5" s="3" t="s">
        <v>8</v>
      </c>
      <c r="E5" s="3">
        <v>200</v>
      </c>
      <c r="F5" s="3" t="s">
        <v>4</v>
      </c>
      <c r="G5" s="5">
        <v>4290.58</v>
      </c>
      <c r="H5" s="5">
        <v>15600</v>
      </c>
      <c r="I5" s="5">
        <f aca="true" t="shared" si="0" ref="I5:I10">G5*30.2%</f>
        <v>1295.75516</v>
      </c>
      <c r="J5" s="5">
        <f aca="true" t="shared" si="1" ref="J5:J10">G5*30%</f>
        <v>1287.174</v>
      </c>
      <c r="K5" s="5"/>
      <c r="L5" s="5">
        <f aca="true" t="shared" si="2" ref="L5:L10">SUM(G5:K5)</f>
        <v>22473.50916</v>
      </c>
    </row>
    <row r="6" spans="2:12" ht="54.75" customHeight="1">
      <c r="B6" s="3">
        <v>3</v>
      </c>
      <c r="C6" s="13" t="s">
        <v>19</v>
      </c>
      <c r="D6" s="3" t="s">
        <v>8</v>
      </c>
      <c r="E6" s="3">
        <v>100</v>
      </c>
      <c r="F6" s="3" t="s">
        <v>4</v>
      </c>
      <c r="G6" s="5">
        <v>2145.29</v>
      </c>
      <c r="H6" s="5">
        <v>7823.4</v>
      </c>
      <c r="I6" s="5">
        <f t="shared" si="0"/>
        <v>647.87758</v>
      </c>
      <c r="J6" s="5">
        <f t="shared" si="1"/>
        <v>643.587</v>
      </c>
      <c r="K6" s="5"/>
      <c r="L6" s="5">
        <f t="shared" si="2"/>
        <v>11260.154579999999</v>
      </c>
    </row>
    <row r="7" spans="2:12" ht="45.75" customHeight="1">
      <c r="B7" s="3">
        <v>4</v>
      </c>
      <c r="C7" s="13" t="s">
        <v>20</v>
      </c>
      <c r="D7" s="3" t="s">
        <v>8</v>
      </c>
      <c r="E7" s="3">
        <v>7</v>
      </c>
      <c r="F7" s="3" t="s">
        <v>4</v>
      </c>
      <c r="G7" s="5">
        <v>1933.42</v>
      </c>
      <c r="H7" s="5">
        <v>5215</v>
      </c>
      <c r="I7" s="5">
        <f t="shared" si="0"/>
        <v>583.89284</v>
      </c>
      <c r="J7" s="5">
        <f t="shared" si="1"/>
        <v>580.026</v>
      </c>
      <c r="K7" s="5"/>
      <c r="L7" s="5">
        <f t="shared" si="2"/>
        <v>8312.33884</v>
      </c>
    </row>
    <row r="8" spans="2:12" ht="45.75" customHeight="1">
      <c r="B8" s="3">
        <v>5</v>
      </c>
      <c r="C8" s="13" t="s">
        <v>21</v>
      </c>
      <c r="D8" s="3" t="s">
        <v>8</v>
      </c>
      <c r="E8" s="3">
        <v>2</v>
      </c>
      <c r="F8" s="3" t="s">
        <v>4</v>
      </c>
      <c r="G8" s="5">
        <v>1004.82</v>
      </c>
      <c r="H8" s="5">
        <v>118.3</v>
      </c>
      <c r="I8" s="5">
        <f t="shared" si="0"/>
        <v>303.45564</v>
      </c>
      <c r="J8" s="5">
        <f t="shared" si="1"/>
        <v>301.446</v>
      </c>
      <c r="K8" s="5"/>
      <c r="L8" s="5">
        <f t="shared" si="2"/>
        <v>1728.02164</v>
      </c>
    </row>
    <row r="9" spans="2:12" ht="42" customHeight="1">
      <c r="B9" s="3">
        <v>6</v>
      </c>
      <c r="C9" s="13" t="s">
        <v>22</v>
      </c>
      <c r="D9" s="3" t="s">
        <v>8</v>
      </c>
      <c r="E9" s="3">
        <v>1</v>
      </c>
      <c r="F9" s="3" t="s">
        <v>4</v>
      </c>
      <c r="G9" s="5">
        <v>442.34</v>
      </c>
      <c r="H9" s="5">
        <v>364.37</v>
      </c>
      <c r="I9" s="5">
        <f t="shared" si="0"/>
        <v>133.58668</v>
      </c>
      <c r="J9" s="5">
        <f t="shared" si="1"/>
        <v>132.702</v>
      </c>
      <c r="K9" s="5"/>
      <c r="L9" s="5">
        <f t="shared" si="2"/>
        <v>1072.9986800000001</v>
      </c>
    </row>
    <row r="10" spans="2:12" ht="43.5" customHeight="1">
      <c r="B10" s="3">
        <v>7</v>
      </c>
      <c r="C10" s="13" t="s">
        <v>23</v>
      </c>
      <c r="D10" s="3" t="s">
        <v>8</v>
      </c>
      <c r="E10" s="3">
        <v>3</v>
      </c>
      <c r="F10" s="5" t="s">
        <v>4</v>
      </c>
      <c r="G10" s="5">
        <v>2169.12</v>
      </c>
      <c r="H10" s="5">
        <v>4140</v>
      </c>
      <c r="I10" s="5">
        <f t="shared" si="0"/>
        <v>655.0742399999999</v>
      </c>
      <c r="J10" s="5">
        <f t="shared" si="1"/>
        <v>650.736</v>
      </c>
      <c r="K10" s="5"/>
      <c r="L10" s="5">
        <f t="shared" si="2"/>
        <v>7614.93024</v>
      </c>
    </row>
    <row r="11" spans="2:12" ht="39.75" customHeight="1">
      <c r="B11" s="3">
        <v>8</v>
      </c>
      <c r="C11" s="14" t="s">
        <v>5</v>
      </c>
      <c r="D11" s="3" t="s">
        <v>6</v>
      </c>
      <c r="E11" s="3">
        <v>3400</v>
      </c>
      <c r="F11" s="3">
        <v>12</v>
      </c>
      <c r="G11" s="5"/>
      <c r="H11" s="5"/>
      <c r="I11" s="5"/>
      <c r="J11" s="5"/>
      <c r="K11" s="5">
        <v>28000</v>
      </c>
      <c r="L11" s="5">
        <f>SUM(G11:K11)</f>
        <v>28000</v>
      </c>
    </row>
    <row r="12" spans="2:12" ht="34.5" customHeight="1">
      <c r="B12" s="3">
        <v>9</v>
      </c>
      <c r="C12" s="14" t="s">
        <v>7</v>
      </c>
      <c r="D12" s="3"/>
      <c r="E12" s="3"/>
      <c r="F12" s="3">
        <v>12</v>
      </c>
      <c r="G12" s="5"/>
      <c r="H12" s="5"/>
      <c r="I12" s="5"/>
      <c r="J12" s="5"/>
      <c r="K12" s="6">
        <v>20000</v>
      </c>
      <c r="L12" s="5">
        <f>SUM(G12:K12)</f>
        <v>20000</v>
      </c>
    </row>
    <row r="13" spans="2:12" ht="24" customHeight="1">
      <c r="B13" s="19" t="s">
        <v>3</v>
      </c>
      <c r="C13" s="19"/>
      <c r="D13" s="19"/>
      <c r="E13" s="19"/>
      <c r="F13" s="19"/>
      <c r="G13" s="7">
        <f aca="true" t="shared" si="3" ref="G13:L13">SUM(G4:G12)</f>
        <v>14130.86</v>
      </c>
      <c r="H13" s="7">
        <f t="shared" si="3"/>
        <v>41084.47000000001</v>
      </c>
      <c r="I13" s="7">
        <f t="shared" si="3"/>
        <v>4267.51972</v>
      </c>
      <c r="J13" s="7">
        <f t="shared" si="3"/>
        <v>4239.258</v>
      </c>
      <c r="K13" s="7">
        <f t="shared" si="3"/>
        <v>48000</v>
      </c>
      <c r="L13" s="7">
        <f t="shared" si="3"/>
        <v>111722.10772</v>
      </c>
    </row>
    <row r="14" ht="24.75" customHeight="1">
      <c r="B14" s="1"/>
    </row>
    <row r="15" spans="2:7" ht="12.75">
      <c r="B15" s="2"/>
      <c r="G15" s="8"/>
    </row>
    <row r="16" ht="17.25" customHeight="1">
      <c r="G16" s="8"/>
    </row>
    <row r="17" ht="13.5" customHeight="1">
      <c r="G17" s="8"/>
    </row>
    <row r="19" ht="12.75">
      <c r="G19" s="8"/>
    </row>
  </sheetData>
  <sheetProtection/>
  <mergeCells count="2">
    <mergeCell ref="B1:L1"/>
    <mergeCell ref="B13:F13"/>
  </mergeCells>
  <printOptions/>
  <pageMargins left="0.75" right="0.75" top="1" bottom="1" header="0.5" footer="0.5"/>
  <pageSetup horizontalDpi="600" verticalDpi="600" orientation="landscape" paperSize="9" scale="70" r:id="rId1"/>
  <ignoredErrors>
    <ignoredError sqref="L11:L1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9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54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42" customHeight="1">
      <c r="B4" s="3">
        <v>1</v>
      </c>
      <c r="C4" s="13" t="s">
        <v>55</v>
      </c>
      <c r="D4" s="3" t="s">
        <v>8</v>
      </c>
      <c r="E4" s="3">
        <v>20</v>
      </c>
      <c r="F4" s="3" t="s">
        <v>4</v>
      </c>
      <c r="G4" s="15">
        <v>5524.1</v>
      </c>
      <c r="H4" s="15">
        <v>1609.4</v>
      </c>
      <c r="I4" s="15">
        <f>G4*30.2%</f>
        <v>1668.2782</v>
      </c>
      <c r="J4" s="15">
        <f>G4*30%</f>
        <v>1657.23</v>
      </c>
      <c r="K4" s="15"/>
      <c r="L4" s="15">
        <f>SUM(G4:K4)</f>
        <v>10459.0082</v>
      </c>
    </row>
    <row r="5" spans="2:12" ht="38.25" customHeight="1">
      <c r="B5" s="3">
        <v>2</v>
      </c>
      <c r="C5" s="13" t="s">
        <v>56</v>
      </c>
      <c r="D5" s="3" t="s">
        <v>39</v>
      </c>
      <c r="E5" s="16">
        <v>16</v>
      </c>
      <c r="F5" s="16" t="s">
        <v>4</v>
      </c>
      <c r="G5" s="15">
        <v>8618.9</v>
      </c>
      <c r="H5" s="15">
        <v>418</v>
      </c>
      <c r="I5" s="15">
        <f>G5*30.2%</f>
        <v>2602.9078</v>
      </c>
      <c r="J5" s="15">
        <f>G5*30%</f>
        <v>2585.6699999999996</v>
      </c>
      <c r="K5" s="15"/>
      <c r="L5" s="15">
        <f aca="true" t="shared" si="0" ref="L5:L12">SUM(G5:K5)</f>
        <v>14225.477799999999</v>
      </c>
    </row>
    <row r="6" spans="2:12" ht="47.25" customHeight="1">
      <c r="B6" s="3">
        <v>3</v>
      </c>
      <c r="C6" s="13" t="s">
        <v>57</v>
      </c>
      <c r="D6" s="3" t="s">
        <v>8</v>
      </c>
      <c r="E6" s="3">
        <v>16</v>
      </c>
      <c r="F6" s="3" t="s">
        <v>4</v>
      </c>
      <c r="G6" s="15">
        <v>2838.03</v>
      </c>
      <c r="H6" s="5">
        <v>1396.74</v>
      </c>
      <c r="I6" s="5">
        <f>G6*30.2%</f>
        <v>857.08506</v>
      </c>
      <c r="J6" s="5">
        <f>G6*30%</f>
        <v>851.409</v>
      </c>
      <c r="K6" s="5"/>
      <c r="L6" s="15">
        <f t="shared" si="0"/>
        <v>5943.26406</v>
      </c>
    </row>
    <row r="7" spans="2:12" ht="63.75" customHeight="1">
      <c r="B7" s="3">
        <v>4</v>
      </c>
      <c r="C7" s="13" t="s">
        <v>58</v>
      </c>
      <c r="D7" s="3" t="s">
        <v>8</v>
      </c>
      <c r="E7" s="3">
        <v>16</v>
      </c>
      <c r="F7" s="3" t="s">
        <v>4</v>
      </c>
      <c r="G7" s="15">
        <v>1232.54</v>
      </c>
      <c r="H7" s="5">
        <v>521</v>
      </c>
      <c r="I7" s="5">
        <f>G7*30.2%</f>
        <v>372.22708</v>
      </c>
      <c r="J7" s="5">
        <f>G7*30%</f>
        <v>369.762</v>
      </c>
      <c r="K7" s="5"/>
      <c r="L7" s="15">
        <f t="shared" si="0"/>
        <v>2495.5290800000002</v>
      </c>
    </row>
    <row r="8" spans="2:12" ht="67.5" customHeight="1">
      <c r="B8" s="3">
        <v>5</v>
      </c>
      <c r="C8" s="13" t="s">
        <v>59</v>
      </c>
      <c r="D8" s="3" t="s">
        <v>8</v>
      </c>
      <c r="E8" s="3">
        <v>20</v>
      </c>
      <c r="F8" s="3" t="s">
        <v>4</v>
      </c>
      <c r="G8" s="15">
        <v>5899.83</v>
      </c>
      <c r="H8" s="5">
        <v>4868</v>
      </c>
      <c r="I8" s="5">
        <f>G8*30.2%</f>
        <v>1781.74866</v>
      </c>
      <c r="J8" s="5">
        <f>G8*30%</f>
        <v>1769.9489999999998</v>
      </c>
      <c r="K8" s="5"/>
      <c r="L8" s="15">
        <f t="shared" si="0"/>
        <v>14319.52766</v>
      </c>
    </row>
    <row r="9" spans="2:12" ht="37.5" customHeight="1">
      <c r="B9" s="3">
        <v>6</v>
      </c>
      <c r="C9" s="13" t="s">
        <v>71</v>
      </c>
      <c r="D9" s="3" t="s">
        <v>8</v>
      </c>
      <c r="E9" s="3">
        <v>6</v>
      </c>
      <c r="F9" s="3" t="s">
        <v>4</v>
      </c>
      <c r="G9" s="15"/>
      <c r="H9" s="5"/>
      <c r="I9" s="5"/>
      <c r="J9" s="5"/>
      <c r="K9" s="5">
        <v>31990.54</v>
      </c>
      <c r="L9" s="15">
        <f t="shared" si="0"/>
        <v>31990.54</v>
      </c>
    </row>
    <row r="10" spans="2:12" ht="47.25" customHeight="1">
      <c r="B10" s="3">
        <v>7</v>
      </c>
      <c r="C10" s="13" t="s">
        <v>72</v>
      </c>
      <c r="D10" s="3" t="s">
        <v>8</v>
      </c>
      <c r="E10" s="3">
        <v>1</v>
      </c>
      <c r="F10" s="3" t="s">
        <v>4</v>
      </c>
      <c r="G10" s="15"/>
      <c r="H10" s="5"/>
      <c r="I10" s="5"/>
      <c r="J10" s="5"/>
      <c r="K10" s="5">
        <v>2350</v>
      </c>
      <c r="L10" s="15">
        <f t="shared" si="0"/>
        <v>2350</v>
      </c>
    </row>
    <row r="11" spans="2:12" ht="39.75" customHeight="1">
      <c r="B11" s="3">
        <v>8</v>
      </c>
      <c r="C11" s="14" t="s">
        <v>5</v>
      </c>
      <c r="D11" s="3" t="s">
        <v>6</v>
      </c>
      <c r="E11" s="3">
        <v>3176</v>
      </c>
      <c r="F11" s="3">
        <v>12</v>
      </c>
      <c r="G11" s="5"/>
      <c r="H11" s="5"/>
      <c r="I11" s="5"/>
      <c r="J11" s="5"/>
      <c r="K11" s="5">
        <v>26320</v>
      </c>
      <c r="L11" s="15">
        <f t="shared" si="0"/>
        <v>26320</v>
      </c>
    </row>
    <row r="12" spans="2:12" ht="34.5" customHeight="1">
      <c r="B12" s="3">
        <v>9</v>
      </c>
      <c r="C12" s="14" t="s">
        <v>7</v>
      </c>
      <c r="D12" s="3"/>
      <c r="E12" s="3"/>
      <c r="F12" s="3">
        <v>12</v>
      </c>
      <c r="G12" s="5"/>
      <c r="H12" s="5"/>
      <c r="I12" s="5"/>
      <c r="J12" s="5"/>
      <c r="K12" s="6">
        <v>20000</v>
      </c>
      <c r="L12" s="15">
        <f t="shared" si="0"/>
        <v>20000</v>
      </c>
    </row>
    <row r="13" spans="2:12" ht="24" customHeight="1">
      <c r="B13" s="19" t="s">
        <v>3</v>
      </c>
      <c r="C13" s="19"/>
      <c r="D13" s="19"/>
      <c r="E13" s="19"/>
      <c r="F13" s="19"/>
      <c r="G13" s="7">
        <f aca="true" t="shared" si="1" ref="G13:L13">SUM(G4:G12)</f>
        <v>24113.4</v>
      </c>
      <c r="H13" s="7">
        <f t="shared" si="1"/>
        <v>8813.14</v>
      </c>
      <c r="I13" s="7">
        <f t="shared" si="1"/>
        <v>7282.2468</v>
      </c>
      <c r="J13" s="7">
        <f t="shared" si="1"/>
        <v>7234.019999999999</v>
      </c>
      <c r="K13" s="7">
        <f t="shared" si="1"/>
        <v>80660.54000000001</v>
      </c>
      <c r="L13" s="7">
        <f t="shared" si="1"/>
        <v>128103.3468</v>
      </c>
    </row>
    <row r="14" ht="24.75" customHeight="1">
      <c r="B14" s="1"/>
    </row>
    <row r="15" spans="2:7" ht="12.75">
      <c r="B15" s="2"/>
      <c r="G15" s="8"/>
    </row>
    <row r="16" ht="17.25" customHeight="1">
      <c r="G16" s="8"/>
    </row>
    <row r="17" ht="13.5" customHeight="1">
      <c r="G17" s="8"/>
    </row>
    <row r="19" ht="12.75">
      <c r="G19" s="9"/>
    </row>
  </sheetData>
  <sheetProtection/>
  <mergeCells count="2">
    <mergeCell ref="B1:L1"/>
    <mergeCell ref="B13:F1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40.5" customHeight="1">
      <c r="B4" s="3">
        <v>1</v>
      </c>
      <c r="C4" s="13" t="s">
        <v>61</v>
      </c>
      <c r="D4" s="3" t="s">
        <v>8</v>
      </c>
      <c r="E4" s="3">
        <v>40</v>
      </c>
      <c r="F4" s="3" t="s">
        <v>4</v>
      </c>
      <c r="G4" s="15">
        <v>2061</v>
      </c>
      <c r="H4" s="15">
        <v>520</v>
      </c>
      <c r="I4" s="15">
        <f aca="true" t="shared" si="0" ref="I4:I11">G4*30.2%</f>
        <v>622.422</v>
      </c>
      <c r="J4" s="15">
        <f aca="true" t="shared" si="1" ref="J4:J11">G4*30%</f>
        <v>618.3</v>
      </c>
      <c r="K4" s="15"/>
      <c r="L4" s="15">
        <f aca="true" t="shared" si="2" ref="L4:L11">SUM(G4:K4)</f>
        <v>3821.7219999999998</v>
      </c>
    </row>
    <row r="5" spans="2:12" ht="45" customHeight="1">
      <c r="B5" s="3">
        <v>2</v>
      </c>
      <c r="C5" s="13" t="s">
        <v>62</v>
      </c>
      <c r="D5" s="3" t="s">
        <v>8</v>
      </c>
      <c r="E5" s="16">
        <v>10</v>
      </c>
      <c r="F5" s="16" t="s">
        <v>4</v>
      </c>
      <c r="G5" s="15">
        <v>2826.47</v>
      </c>
      <c r="H5" s="15">
        <v>2984.57</v>
      </c>
      <c r="I5" s="15">
        <f t="shared" si="0"/>
        <v>853.5939399999999</v>
      </c>
      <c r="J5" s="15">
        <f t="shared" si="1"/>
        <v>847.9409999999999</v>
      </c>
      <c r="K5" s="15"/>
      <c r="L5" s="15">
        <f t="shared" si="2"/>
        <v>7512.5749399999995</v>
      </c>
    </row>
    <row r="6" spans="2:12" ht="36.75" customHeight="1">
      <c r="B6" s="3">
        <v>3</v>
      </c>
      <c r="C6" s="13" t="s">
        <v>63</v>
      </c>
      <c r="D6" s="3" t="s">
        <v>8</v>
      </c>
      <c r="E6" s="3">
        <v>1</v>
      </c>
      <c r="F6" s="3" t="s">
        <v>4</v>
      </c>
      <c r="G6" s="15">
        <v>723.04</v>
      </c>
      <c r="H6" s="15">
        <v>1380</v>
      </c>
      <c r="I6" s="15">
        <f t="shared" si="0"/>
        <v>218.35807999999997</v>
      </c>
      <c r="J6" s="15">
        <f t="shared" si="1"/>
        <v>216.91199999999998</v>
      </c>
      <c r="K6" s="15"/>
      <c r="L6" s="15">
        <f t="shared" si="2"/>
        <v>2538.3100799999997</v>
      </c>
    </row>
    <row r="7" spans="2:12" ht="49.5" customHeight="1">
      <c r="B7" s="3">
        <v>4</v>
      </c>
      <c r="C7" s="13" t="s">
        <v>64</v>
      </c>
      <c r="D7" s="3" t="s">
        <v>8</v>
      </c>
      <c r="E7" s="3">
        <v>1</v>
      </c>
      <c r="F7" s="3" t="s">
        <v>4</v>
      </c>
      <c r="G7" s="15">
        <v>223.33</v>
      </c>
      <c r="H7" s="5">
        <v>514.3</v>
      </c>
      <c r="I7" s="5">
        <f t="shared" si="0"/>
        <v>67.44566</v>
      </c>
      <c r="J7" s="5">
        <f t="shared" si="1"/>
        <v>66.999</v>
      </c>
      <c r="K7" s="5"/>
      <c r="L7" s="5">
        <f t="shared" si="2"/>
        <v>872.07466</v>
      </c>
    </row>
    <row r="8" spans="2:12" ht="48.75" customHeight="1">
      <c r="B8" s="3">
        <v>5</v>
      </c>
      <c r="C8" s="13" t="s">
        <v>65</v>
      </c>
      <c r="D8" s="3" t="s">
        <v>8</v>
      </c>
      <c r="E8" s="3">
        <v>5</v>
      </c>
      <c r="F8" s="3" t="s">
        <v>4</v>
      </c>
      <c r="G8" s="15">
        <v>1418.8</v>
      </c>
      <c r="H8" s="5">
        <v>1454.15</v>
      </c>
      <c r="I8" s="5">
        <f t="shared" si="0"/>
        <v>428.4776</v>
      </c>
      <c r="J8" s="5">
        <f t="shared" si="1"/>
        <v>425.64</v>
      </c>
      <c r="K8" s="5"/>
      <c r="L8" s="5">
        <f t="shared" si="2"/>
        <v>3727.0676</v>
      </c>
    </row>
    <row r="9" spans="2:12" ht="42" customHeight="1">
      <c r="B9" s="3">
        <v>6</v>
      </c>
      <c r="C9" s="13" t="s">
        <v>66</v>
      </c>
      <c r="D9" s="3" t="s">
        <v>8</v>
      </c>
      <c r="E9" s="3">
        <v>4</v>
      </c>
      <c r="F9" s="3" t="s">
        <v>4</v>
      </c>
      <c r="G9" s="15">
        <v>1301</v>
      </c>
      <c r="H9" s="5">
        <v>936</v>
      </c>
      <c r="I9" s="5">
        <f t="shared" si="0"/>
        <v>392.902</v>
      </c>
      <c r="J9" s="5">
        <f t="shared" si="1"/>
        <v>390.3</v>
      </c>
      <c r="K9" s="5"/>
      <c r="L9" s="5">
        <f t="shared" si="2"/>
        <v>3020.202</v>
      </c>
    </row>
    <row r="10" spans="2:12" ht="42" customHeight="1">
      <c r="B10" s="3">
        <v>7</v>
      </c>
      <c r="C10" s="13" t="s">
        <v>67</v>
      </c>
      <c r="D10" s="3" t="s">
        <v>8</v>
      </c>
      <c r="E10" s="3">
        <v>2</v>
      </c>
      <c r="F10" s="3" t="s">
        <v>4</v>
      </c>
      <c r="G10" s="15"/>
      <c r="H10" s="5">
        <v>6986</v>
      </c>
      <c r="I10" s="5">
        <f t="shared" si="0"/>
        <v>0</v>
      </c>
      <c r="J10" s="5">
        <f t="shared" si="1"/>
        <v>0</v>
      </c>
      <c r="K10" s="5"/>
      <c r="L10" s="5">
        <f t="shared" si="2"/>
        <v>6986</v>
      </c>
    </row>
    <row r="11" spans="2:12" ht="42.75" customHeight="1">
      <c r="B11" s="3">
        <v>8</v>
      </c>
      <c r="C11" s="13" t="s">
        <v>68</v>
      </c>
      <c r="D11" s="3" t="s">
        <v>8</v>
      </c>
      <c r="E11" s="3">
        <v>2</v>
      </c>
      <c r="F11" s="3" t="s">
        <v>4</v>
      </c>
      <c r="G11" s="15">
        <v>1003.73</v>
      </c>
      <c r="H11" s="5">
        <v>185</v>
      </c>
      <c r="I11" s="5">
        <f t="shared" si="0"/>
        <v>303.12646</v>
      </c>
      <c r="J11" s="5">
        <f t="shared" si="1"/>
        <v>301.11899999999997</v>
      </c>
      <c r="K11" s="5"/>
      <c r="L11" s="5">
        <f t="shared" si="2"/>
        <v>1792.9754599999999</v>
      </c>
    </row>
    <row r="12" spans="2:12" ht="34.5" customHeight="1">
      <c r="B12" s="3">
        <v>9</v>
      </c>
      <c r="C12" s="14" t="s">
        <v>5</v>
      </c>
      <c r="D12" s="3" t="s">
        <v>6</v>
      </c>
      <c r="E12" s="3">
        <v>3333</v>
      </c>
      <c r="F12" s="3">
        <v>12</v>
      </c>
      <c r="G12" s="5"/>
      <c r="H12" s="5"/>
      <c r="I12" s="5"/>
      <c r="J12" s="5"/>
      <c r="K12" s="5">
        <v>27497.5</v>
      </c>
      <c r="L12" s="5">
        <f>K12</f>
        <v>27497.5</v>
      </c>
    </row>
    <row r="13" spans="2:12" ht="34.5" customHeight="1">
      <c r="B13" s="3">
        <v>10</v>
      </c>
      <c r="C13" s="14" t="s">
        <v>7</v>
      </c>
      <c r="D13" s="3"/>
      <c r="E13" s="3"/>
      <c r="F13" s="3">
        <v>12</v>
      </c>
      <c r="G13" s="5"/>
      <c r="H13" s="5"/>
      <c r="I13" s="5"/>
      <c r="J13" s="5"/>
      <c r="K13" s="6">
        <v>20000</v>
      </c>
      <c r="L13" s="5">
        <f>K13</f>
        <v>20000</v>
      </c>
    </row>
    <row r="14" spans="2:12" ht="24" customHeight="1">
      <c r="B14" s="19" t="s">
        <v>3</v>
      </c>
      <c r="C14" s="19"/>
      <c r="D14" s="19"/>
      <c r="E14" s="19"/>
      <c r="F14" s="19"/>
      <c r="G14" s="7">
        <f aca="true" t="shared" si="3" ref="G14:L14">SUM(G4:G13)</f>
        <v>9557.369999999999</v>
      </c>
      <c r="H14" s="7">
        <f t="shared" si="3"/>
        <v>14960.02</v>
      </c>
      <c r="I14" s="7">
        <f t="shared" si="3"/>
        <v>2886.3257399999998</v>
      </c>
      <c r="J14" s="7">
        <f t="shared" si="3"/>
        <v>2867.2110000000002</v>
      </c>
      <c r="K14" s="7">
        <f t="shared" si="3"/>
        <v>47497.5</v>
      </c>
      <c r="L14" s="7">
        <f t="shared" si="3"/>
        <v>77768.42674</v>
      </c>
    </row>
    <row r="15" ht="24.75" customHeight="1">
      <c r="B15" s="1"/>
    </row>
    <row r="16" spans="2:7" ht="12.75">
      <c r="B16" s="2"/>
      <c r="G16" s="8"/>
    </row>
    <row r="17" ht="17.25" customHeight="1">
      <c r="G17" s="8"/>
    </row>
    <row r="18" ht="13.5" customHeight="1">
      <c r="G18" s="8"/>
    </row>
    <row r="20" ht="12.75">
      <c r="G20" s="9"/>
    </row>
  </sheetData>
  <sheetProtection/>
  <mergeCells count="2">
    <mergeCell ref="B1:L1"/>
    <mergeCell ref="B14:F1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69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55.5" customHeight="1">
      <c r="B4" s="3">
        <v>1</v>
      </c>
      <c r="C4" s="11" t="s">
        <v>70</v>
      </c>
      <c r="D4" s="3" t="s">
        <v>8</v>
      </c>
      <c r="E4" s="3">
        <v>2</v>
      </c>
      <c r="F4" s="3" t="s">
        <v>4</v>
      </c>
      <c r="G4" s="5">
        <v>446.71</v>
      </c>
      <c r="H4" s="5">
        <v>400.6</v>
      </c>
      <c r="I4" s="5">
        <f>G4*30.2%</f>
        <v>134.90642</v>
      </c>
      <c r="J4" s="5">
        <f>G4*30%</f>
        <v>134.01299999999998</v>
      </c>
      <c r="K4" s="5"/>
      <c r="L4" s="5">
        <f>SUM(G4:K4)</f>
        <v>1116.22942</v>
      </c>
    </row>
    <row r="5" spans="2:12" ht="49.5" customHeight="1">
      <c r="B5" s="17">
        <v>2</v>
      </c>
      <c r="C5" s="12" t="s">
        <v>5</v>
      </c>
      <c r="D5" s="3" t="s">
        <v>6</v>
      </c>
      <c r="E5" s="3">
        <v>3270</v>
      </c>
      <c r="F5" s="3">
        <v>12</v>
      </c>
      <c r="G5" s="5"/>
      <c r="H5" s="5"/>
      <c r="I5" s="5"/>
      <c r="J5" s="5"/>
      <c r="K5" s="5">
        <v>27025</v>
      </c>
      <c r="L5" s="5">
        <f>K5</f>
        <v>27025</v>
      </c>
    </row>
    <row r="6" spans="2:12" ht="45" customHeight="1">
      <c r="B6" s="3">
        <v>3</v>
      </c>
      <c r="C6" s="12" t="s">
        <v>7</v>
      </c>
      <c r="D6" s="3"/>
      <c r="E6" s="3"/>
      <c r="F6" s="3">
        <v>12</v>
      </c>
      <c r="G6" s="5"/>
      <c r="H6" s="5"/>
      <c r="I6" s="5"/>
      <c r="J6" s="5"/>
      <c r="K6" s="6">
        <v>20000</v>
      </c>
      <c r="L6" s="5">
        <f>SUM(G6:K6)</f>
        <v>20000</v>
      </c>
    </row>
    <row r="7" spans="2:12" ht="24" customHeight="1">
      <c r="B7" s="19" t="s">
        <v>3</v>
      </c>
      <c r="C7" s="19"/>
      <c r="D7" s="19"/>
      <c r="E7" s="19"/>
      <c r="F7" s="19"/>
      <c r="G7" s="7">
        <f aca="true" t="shared" si="0" ref="G7:L7">SUM(G4:G6)</f>
        <v>446.71</v>
      </c>
      <c r="H7" s="7">
        <f t="shared" si="0"/>
        <v>400.6</v>
      </c>
      <c r="I7" s="7">
        <f t="shared" si="0"/>
        <v>134.90642</v>
      </c>
      <c r="J7" s="7">
        <f t="shared" si="0"/>
        <v>134.01299999999998</v>
      </c>
      <c r="K7" s="7">
        <f t="shared" si="0"/>
        <v>47025</v>
      </c>
      <c r="L7" s="7">
        <f t="shared" si="0"/>
        <v>48141.22942</v>
      </c>
    </row>
    <row r="8" ht="24.75" customHeight="1">
      <c r="B8" s="1"/>
    </row>
    <row r="9" spans="2:7" ht="12.75">
      <c r="B9" s="2"/>
      <c r="G9" s="8"/>
    </row>
    <row r="10" ht="17.25" customHeight="1">
      <c r="G10" s="8"/>
    </row>
    <row r="11" ht="13.5" customHeight="1">
      <c r="G11" s="9"/>
    </row>
    <row r="12" ht="12.75">
      <c r="G12" s="10"/>
    </row>
    <row r="13" ht="12.75">
      <c r="G13" s="9"/>
    </row>
  </sheetData>
  <sheetProtection/>
  <mergeCells count="2">
    <mergeCell ref="B1:L1"/>
    <mergeCell ref="B7:F7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27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63" customHeight="1">
      <c r="B4" s="3">
        <v>1</v>
      </c>
      <c r="C4" s="13" t="s">
        <v>24</v>
      </c>
      <c r="D4" s="3" t="s">
        <v>8</v>
      </c>
      <c r="E4" s="3">
        <v>6</v>
      </c>
      <c r="F4" s="3" t="s">
        <v>4</v>
      </c>
      <c r="G4" s="5">
        <v>2869.14</v>
      </c>
      <c r="H4" s="5">
        <v>639.36</v>
      </c>
      <c r="I4" s="5">
        <f>G4*30.2%</f>
        <v>866.4802799999999</v>
      </c>
      <c r="J4" s="5">
        <f>G4*30%</f>
        <v>860.742</v>
      </c>
      <c r="K4" s="5"/>
      <c r="L4" s="5">
        <f>SUM(G4:K4)</f>
        <v>5235.72228</v>
      </c>
    </row>
    <row r="5" spans="2:12" ht="39.75" customHeight="1">
      <c r="B5" s="3">
        <v>2</v>
      </c>
      <c r="C5" s="14" t="s">
        <v>5</v>
      </c>
      <c r="D5" s="3" t="s">
        <v>6</v>
      </c>
      <c r="E5" s="3">
        <v>3020</v>
      </c>
      <c r="F5" s="3">
        <v>12</v>
      </c>
      <c r="G5" s="5"/>
      <c r="H5" s="5"/>
      <c r="I5" s="5"/>
      <c r="J5" s="5"/>
      <c r="K5" s="5">
        <v>25150</v>
      </c>
      <c r="L5" s="5">
        <f>SUM(G5:K5)</f>
        <v>25150</v>
      </c>
    </row>
    <row r="6" spans="2:12" ht="34.5" customHeight="1">
      <c r="B6" s="3">
        <v>3</v>
      </c>
      <c r="C6" s="14" t="s">
        <v>7</v>
      </c>
      <c r="D6" s="3"/>
      <c r="E6" s="3"/>
      <c r="F6" s="3">
        <v>12</v>
      </c>
      <c r="G6" s="5"/>
      <c r="H6" s="5"/>
      <c r="I6" s="5"/>
      <c r="J6" s="5"/>
      <c r="K6" s="6">
        <v>20000</v>
      </c>
      <c r="L6" s="5">
        <f>SUM(G6:K6)</f>
        <v>20000</v>
      </c>
    </row>
    <row r="7" spans="2:12" ht="24" customHeight="1">
      <c r="B7" s="19" t="s">
        <v>3</v>
      </c>
      <c r="C7" s="19"/>
      <c r="D7" s="19"/>
      <c r="E7" s="19"/>
      <c r="F7" s="19"/>
      <c r="G7" s="7">
        <f aca="true" t="shared" si="0" ref="G7:L7">SUM(G4:G6)</f>
        <v>2869.14</v>
      </c>
      <c r="H7" s="7">
        <f t="shared" si="0"/>
        <v>639.36</v>
      </c>
      <c r="I7" s="7">
        <f t="shared" si="0"/>
        <v>866.4802799999999</v>
      </c>
      <c r="J7" s="7">
        <f t="shared" si="0"/>
        <v>860.742</v>
      </c>
      <c r="K7" s="7">
        <f t="shared" si="0"/>
        <v>45150</v>
      </c>
      <c r="L7" s="7">
        <f t="shared" si="0"/>
        <v>50385.72228</v>
      </c>
    </row>
    <row r="8" ht="24.75" customHeight="1">
      <c r="B8" s="1"/>
    </row>
    <row r="9" spans="2:7" ht="12.75">
      <c r="B9" s="2"/>
      <c r="G9" s="8"/>
    </row>
    <row r="10" ht="17.25" customHeight="1">
      <c r="G10" s="8"/>
    </row>
    <row r="11" ht="13.5" customHeight="1">
      <c r="G11" s="8"/>
    </row>
    <row r="13" ht="12.75">
      <c r="G13" s="8"/>
    </row>
  </sheetData>
  <sheetProtection/>
  <mergeCells count="2">
    <mergeCell ref="B1:L1"/>
    <mergeCell ref="B7:F7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28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63" customHeight="1">
      <c r="B4" s="3">
        <v>1</v>
      </c>
      <c r="C4" s="13" t="s">
        <v>25</v>
      </c>
      <c r="D4" s="3" t="s">
        <v>8</v>
      </c>
      <c r="E4" s="3">
        <v>9.5</v>
      </c>
      <c r="F4" s="3" t="s">
        <v>4</v>
      </c>
      <c r="G4" s="5">
        <v>1610.35</v>
      </c>
      <c r="H4" s="5">
        <v>3521.73</v>
      </c>
      <c r="I4" s="5">
        <f>G4*30.2%</f>
        <v>486.3257</v>
      </c>
      <c r="J4" s="5">
        <f>G4*30%</f>
        <v>483.10499999999996</v>
      </c>
      <c r="K4" s="5"/>
      <c r="L4" s="5">
        <f>SUM(G4:K4)</f>
        <v>6101.5107</v>
      </c>
    </row>
    <row r="5" spans="2:12" ht="39.75" customHeight="1">
      <c r="B5" s="3">
        <v>2</v>
      </c>
      <c r="C5" s="14" t="s">
        <v>5</v>
      </c>
      <c r="D5" s="3" t="s">
        <v>6</v>
      </c>
      <c r="E5" s="3">
        <v>3253</v>
      </c>
      <c r="F5" s="3">
        <v>12</v>
      </c>
      <c r="G5" s="5"/>
      <c r="H5" s="5"/>
      <c r="I5" s="5"/>
      <c r="J5" s="5"/>
      <c r="K5" s="5">
        <v>26897.5</v>
      </c>
      <c r="L5" s="5">
        <f>SUM(G5:K5)</f>
        <v>26897.5</v>
      </c>
    </row>
    <row r="6" spans="2:12" ht="34.5" customHeight="1">
      <c r="B6" s="3">
        <v>3</v>
      </c>
      <c r="C6" s="14" t="s">
        <v>7</v>
      </c>
      <c r="D6" s="3"/>
      <c r="E6" s="3"/>
      <c r="F6" s="3">
        <v>12</v>
      </c>
      <c r="G6" s="5"/>
      <c r="H6" s="5"/>
      <c r="I6" s="5"/>
      <c r="J6" s="5"/>
      <c r="K6" s="6">
        <v>20000</v>
      </c>
      <c r="L6" s="5">
        <f>SUM(G6:K6)</f>
        <v>20000</v>
      </c>
    </row>
    <row r="7" spans="2:12" ht="24" customHeight="1">
      <c r="B7" s="19" t="s">
        <v>3</v>
      </c>
      <c r="C7" s="19"/>
      <c r="D7" s="19"/>
      <c r="E7" s="19"/>
      <c r="F7" s="19"/>
      <c r="G7" s="7">
        <f aca="true" t="shared" si="0" ref="G7:L7">SUM(G4:G6)</f>
        <v>1610.35</v>
      </c>
      <c r="H7" s="7">
        <f t="shared" si="0"/>
        <v>3521.73</v>
      </c>
      <c r="I7" s="7">
        <f t="shared" si="0"/>
        <v>486.3257</v>
      </c>
      <c r="J7" s="7">
        <f t="shared" si="0"/>
        <v>483.10499999999996</v>
      </c>
      <c r="K7" s="7">
        <f t="shared" si="0"/>
        <v>46897.5</v>
      </c>
      <c r="L7" s="7">
        <f t="shared" si="0"/>
        <v>52999.0107</v>
      </c>
    </row>
    <row r="8" ht="24.75" customHeight="1">
      <c r="B8" s="1"/>
    </row>
    <row r="9" spans="2:7" ht="12.75">
      <c r="B9" s="2"/>
      <c r="G9" s="8"/>
    </row>
    <row r="10" ht="17.25" customHeight="1">
      <c r="G10" s="8"/>
    </row>
    <row r="11" ht="13.5" customHeight="1">
      <c r="G11" s="8"/>
    </row>
    <row r="13" ht="12.75">
      <c r="G13" s="8"/>
    </row>
  </sheetData>
  <sheetProtection/>
  <mergeCells count="2">
    <mergeCell ref="B1:L1"/>
    <mergeCell ref="B7:F7"/>
  </mergeCells>
  <printOptions/>
  <pageMargins left="0.75" right="0.75" top="1" bottom="1" header="0.5" footer="0.5"/>
  <pageSetup horizontalDpi="600" verticalDpi="600" orientation="landscape" paperSize="9" scale="70" r:id="rId1"/>
  <ignoredErrors>
    <ignoredError sqref="L5:L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29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54" customHeight="1">
      <c r="B4" s="3">
        <v>1</v>
      </c>
      <c r="C4" s="13" t="s">
        <v>30</v>
      </c>
      <c r="D4" s="3" t="s">
        <v>8</v>
      </c>
      <c r="E4" s="3">
        <v>5</v>
      </c>
      <c r="F4" s="3" t="s">
        <v>4</v>
      </c>
      <c r="G4" s="5">
        <v>441</v>
      </c>
      <c r="H4" s="5">
        <v>2518.75</v>
      </c>
      <c r="I4" s="5">
        <f>G4*30.2%</f>
        <v>133.182</v>
      </c>
      <c r="J4" s="5">
        <f>G4*30%</f>
        <v>132.29999999999998</v>
      </c>
      <c r="K4" s="5"/>
      <c r="L4" s="5">
        <f>SUM(G4:K4)</f>
        <v>3225.232</v>
      </c>
    </row>
    <row r="5" spans="2:12" ht="52.5" customHeight="1">
      <c r="B5" s="3">
        <v>2</v>
      </c>
      <c r="C5" s="13" t="s">
        <v>31</v>
      </c>
      <c r="D5" s="3" t="s">
        <v>8</v>
      </c>
      <c r="E5" s="3">
        <v>12</v>
      </c>
      <c r="F5" s="3" t="s">
        <v>4</v>
      </c>
      <c r="G5" s="5">
        <v>1222.8</v>
      </c>
      <c r="H5" s="5">
        <v>525.6</v>
      </c>
      <c r="I5" s="5">
        <f>G5*30.2%</f>
        <v>369.2856</v>
      </c>
      <c r="J5" s="5">
        <f>G5*30%</f>
        <v>366.84</v>
      </c>
      <c r="K5" s="5"/>
      <c r="L5" s="5">
        <f>SUM(G5:K5)</f>
        <v>2484.5256000000004</v>
      </c>
    </row>
    <row r="6" spans="2:12" ht="63" customHeight="1">
      <c r="B6" s="3">
        <v>3</v>
      </c>
      <c r="C6" s="13" t="s">
        <v>32</v>
      </c>
      <c r="D6" s="3" t="s">
        <v>8</v>
      </c>
      <c r="E6" s="3">
        <v>6</v>
      </c>
      <c r="F6" s="3" t="s">
        <v>4</v>
      </c>
      <c r="G6" s="5">
        <v>696.49</v>
      </c>
      <c r="H6" s="5">
        <v>17375.58</v>
      </c>
      <c r="I6" s="5">
        <f>G6*30.2%</f>
        <v>210.33998</v>
      </c>
      <c r="J6" s="5">
        <f>G6*30%</f>
        <v>208.947</v>
      </c>
      <c r="K6" s="5"/>
      <c r="L6" s="5">
        <f>SUM(G6:K6)</f>
        <v>18491.356980000004</v>
      </c>
    </row>
    <row r="7" spans="2:12" ht="46.5" customHeight="1">
      <c r="B7" s="3">
        <v>4</v>
      </c>
      <c r="C7" s="13" t="s">
        <v>33</v>
      </c>
      <c r="D7" s="3" t="s">
        <v>8</v>
      </c>
      <c r="E7" s="3">
        <v>1</v>
      </c>
      <c r="F7" s="3" t="s">
        <v>4</v>
      </c>
      <c r="G7" s="5">
        <v>723.04</v>
      </c>
      <c r="H7" s="5">
        <v>1380</v>
      </c>
      <c r="I7" s="5">
        <f>G7*30.2%</f>
        <v>218.35807999999997</v>
      </c>
      <c r="J7" s="5">
        <f>G7*30%</f>
        <v>216.91199999999998</v>
      </c>
      <c r="K7" s="5"/>
      <c r="L7" s="5">
        <f>SUM(G7:K7)</f>
        <v>2538.3100799999997</v>
      </c>
    </row>
    <row r="8" spans="2:12" ht="39.75" customHeight="1">
      <c r="B8" s="3">
        <v>5</v>
      </c>
      <c r="C8" s="14" t="s">
        <v>5</v>
      </c>
      <c r="D8" s="3" t="s">
        <v>6</v>
      </c>
      <c r="E8" s="3">
        <v>3404</v>
      </c>
      <c r="F8" s="3">
        <v>12</v>
      </c>
      <c r="G8" s="5"/>
      <c r="H8" s="5"/>
      <c r="I8" s="5"/>
      <c r="J8" s="5"/>
      <c r="K8" s="5">
        <v>28030</v>
      </c>
      <c r="L8" s="5">
        <f>K8</f>
        <v>28030</v>
      </c>
    </row>
    <row r="9" spans="2:12" ht="34.5" customHeight="1">
      <c r="B9" s="3">
        <v>6</v>
      </c>
      <c r="C9" s="14" t="s">
        <v>7</v>
      </c>
      <c r="D9" s="3"/>
      <c r="E9" s="3"/>
      <c r="F9" s="3">
        <v>12</v>
      </c>
      <c r="G9" s="5"/>
      <c r="H9" s="5"/>
      <c r="I9" s="5"/>
      <c r="J9" s="5"/>
      <c r="K9" s="6">
        <v>20000</v>
      </c>
      <c r="L9" s="5">
        <f>K9</f>
        <v>20000</v>
      </c>
    </row>
    <row r="10" spans="2:12" ht="24" customHeight="1">
      <c r="B10" s="19" t="s">
        <v>3</v>
      </c>
      <c r="C10" s="19"/>
      <c r="D10" s="19"/>
      <c r="E10" s="19"/>
      <c r="F10" s="19"/>
      <c r="G10" s="7">
        <f aca="true" t="shared" si="0" ref="G10:L10">SUM(G4:G9)</f>
        <v>3083.33</v>
      </c>
      <c r="H10" s="7">
        <f t="shared" si="0"/>
        <v>21799.93</v>
      </c>
      <c r="I10" s="7">
        <f t="shared" si="0"/>
        <v>931.1656599999999</v>
      </c>
      <c r="J10" s="7">
        <f t="shared" si="0"/>
        <v>924.999</v>
      </c>
      <c r="K10" s="7">
        <f t="shared" si="0"/>
        <v>48030</v>
      </c>
      <c r="L10" s="7">
        <f t="shared" si="0"/>
        <v>74769.42466</v>
      </c>
    </row>
    <row r="11" ht="24.75" customHeight="1">
      <c r="B11" s="1"/>
    </row>
    <row r="12" spans="2:7" ht="12.75">
      <c r="B12" s="2"/>
      <c r="G12" s="8"/>
    </row>
    <row r="13" ht="17.25" customHeight="1">
      <c r="G13" s="8"/>
    </row>
    <row r="14" ht="13.5" customHeight="1">
      <c r="G14" s="8"/>
    </row>
    <row r="16" ht="12.75">
      <c r="G16" s="8"/>
    </row>
  </sheetData>
  <sheetProtection/>
  <mergeCells count="2">
    <mergeCell ref="B1:L1"/>
    <mergeCell ref="B10:F10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35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52.5" customHeight="1">
      <c r="B4" s="3">
        <v>1</v>
      </c>
      <c r="C4" s="13" t="s">
        <v>34</v>
      </c>
      <c r="D4" s="3" t="s">
        <v>8</v>
      </c>
      <c r="E4" s="3">
        <v>1</v>
      </c>
      <c r="F4" s="3" t="s">
        <v>4</v>
      </c>
      <c r="G4" s="5">
        <v>223.33</v>
      </c>
      <c r="H4" s="5">
        <v>264</v>
      </c>
      <c r="I4" s="5">
        <f>G4*30.2%</f>
        <v>67.44566</v>
      </c>
      <c r="J4" s="5">
        <f>G4*30%</f>
        <v>66.999</v>
      </c>
      <c r="K4" s="5"/>
      <c r="L4" s="5">
        <f>SUM(G4:K4)</f>
        <v>621.77466</v>
      </c>
    </row>
    <row r="5" spans="2:12" ht="52.5" customHeight="1">
      <c r="B5" s="3">
        <v>2</v>
      </c>
      <c r="C5" s="13" t="s">
        <v>75</v>
      </c>
      <c r="D5" s="3" t="s">
        <v>46</v>
      </c>
      <c r="E5" s="3">
        <v>7</v>
      </c>
      <c r="F5" s="3" t="s">
        <v>4</v>
      </c>
      <c r="G5" s="5"/>
      <c r="H5" s="5"/>
      <c r="I5" s="5"/>
      <c r="J5" s="5"/>
      <c r="K5" s="5">
        <v>1800</v>
      </c>
      <c r="L5" s="5">
        <f>SUM(G5:K5)</f>
        <v>1800</v>
      </c>
    </row>
    <row r="6" spans="2:12" ht="39.75" customHeight="1">
      <c r="B6" s="3">
        <v>3</v>
      </c>
      <c r="C6" s="14" t="s">
        <v>5</v>
      </c>
      <c r="D6" s="3" t="s">
        <v>6</v>
      </c>
      <c r="E6" s="3">
        <v>3187</v>
      </c>
      <c r="F6" s="3">
        <v>12</v>
      </c>
      <c r="G6" s="5"/>
      <c r="H6" s="5"/>
      <c r="I6" s="5"/>
      <c r="J6" s="5"/>
      <c r="K6" s="5">
        <v>26402.5</v>
      </c>
      <c r="L6" s="5">
        <f>SUM(G6:K6)</f>
        <v>26402.5</v>
      </c>
    </row>
    <row r="7" spans="2:12" ht="34.5" customHeight="1">
      <c r="B7" s="3">
        <v>4</v>
      </c>
      <c r="C7" s="14" t="s">
        <v>7</v>
      </c>
      <c r="D7" s="3"/>
      <c r="E7" s="3"/>
      <c r="F7" s="3">
        <v>12</v>
      </c>
      <c r="G7" s="5"/>
      <c r="H7" s="5"/>
      <c r="I7" s="5"/>
      <c r="J7" s="5"/>
      <c r="K7" s="6">
        <v>20000</v>
      </c>
      <c r="L7" s="5">
        <f>SUM(G7:K7)</f>
        <v>20000</v>
      </c>
    </row>
    <row r="8" spans="2:12" ht="24" customHeight="1">
      <c r="B8" s="19" t="s">
        <v>3</v>
      </c>
      <c r="C8" s="19"/>
      <c r="D8" s="19"/>
      <c r="E8" s="19"/>
      <c r="F8" s="19"/>
      <c r="G8" s="7">
        <f aca="true" t="shared" si="0" ref="G8:L8">SUM(G4:G7)</f>
        <v>223.33</v>
      </c>
      <c r="H8" s="7">
        <f t="shared" si="0"/>
        <v>264</v>
      </c>
      <c r="I8" s="7">
        <f t="shared" si="0"/>
        <v>67.44566</v>
      </c>
      <c r="J8" s="7">
        <f t="shared" si="0"/>
        <v>66.999</v>
      </c>
      <c r="K8" s="7">
        <f t="shared" si="0"/>
        <v>48202.5</v>
      </c>
      <c r="L8" s="7">
        <f t="shared" si="0"/>
        <v>48824.274659999995</v>
      </c>
    </row>
    <row r="9" ht="24.75" customHeight="1">
      <c r="B9" s="1"/>
    </row>
    <row r="10" spans="2:7" ht="12.75">
      <c r="B10" s="2"/>
      <c r="G10" s="8"/>
    </row>
    <row r="11" ht="17.25" customHeight="1">
      <c r="G11" s="8"/>
    </row>
    <row r="12" ht="13.5" customHeight="1">
      <c r="G12" s="9"/>
    </row>
    <row r="13" ht="12.75">
      <c r="G13" s="10"/>
    </row>
    <row r="14" ht="12.75">
      <c r="G14" s="9"/>
    </row>
  </sheetData>
  <sheetProtection/>
  <mergeCells count="2">
    <mergeCell ref="B1:L1"/>
    <mergeCell ref="B8:F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36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57" customHeight="1">
      <c r="B4" s="3">
        <v>1</v>
      </c>
      <c r="C4" s="11" t="s">
        <v>37</v>
      </c>
      <c r="D4" s="3" t="s">
        <v>8</v>
      </c>
      <c r="E4" s="3">
        <v>1</v>
      </c>
      <c r="F4" s="3" t="s">
        <v>4</v>
      </c>
      <c r="G4" s="5">
        <v>2630.68</v>
      </c>
      <c r="H4" s="5">
        <v>2288</v>
      </c>
      <c r="I4" s="5">
        <f>G4*30.2%</f>
        <v>794.4653599999999</v>
      </c>
      <c r="J4" s="5">
        <f>G4*30%</f>
        <v>789.204</v>
      </c>
      <c r="K4" s="5"/>
      <c r="L4" s="5">
        <f aca="true" t="shared" si="0" ref="L4:L9">SUM(G4:K4)</f>
        <v>6502.34936</v>
      </c>
    </row>
    <row r="5" spans="2:12" ht="45" customHeight="1">
      <c r="B5" s="3">
        <v>2</v>
      </c>
      <c r="C5" s="11" t="s">
        <v>38</v>
      </c>
      <c r="D5" s="3" t="s">
        <v>39</v>
      </c>
      <c r="E5" s="3">
        <v>10.5</v>
      </c>
      <c r="F5" s="3" t="s">
        <v>4</v>
      </c>
      <c r="G5" s="5">
        <v>4328.64</v>
      </c>
      <c r="H5" s="5">
        <v>372.82</v>
      </c>
      <c r="I5" s="5">
        <f>G5*30.2%</f>
        <v>1307.24928</v>
      </c>
      <c r="J5" s="5">
        <f>G5*30%</f>
        <v>1298.592</v>
      </c>
      <c r="K5" s="5"/>
      <c r="L5" s="5">
        <f t="shared" si="0"/>
        <v>7307.30128</v>
      </c>
    </row>
    <row r="6" spans="2:12" ht="45" customHeight="1">
      <c r="B6" s="3">
        <v>3</v>
      </c>
      <c r="C6" s="11" t="s">
        <v>40</v>
      </c>
      <c r="D6" s="3" t="s">
        <v>8</v>
      </c>
      <c r="E6" s="3">
        <v>20</v>
      </c>
      <c r="F6" s="3" t="s">
        <v>4</v>
      </c>
      <c r="G6" s="5">
        <v>4290.58</v>
      </c>
      <c r="H6" s="5">
        <v>12858.2</v>
      </c>
      <c r="I6" s="5">
        <f>G6*30.2%</f>
        <v>1295.75516</v>
      </c>
      <c r="J6" s="5">
        <f>G6*30%</f>
        <v>1287.174</v>
      </c>
      <c r="K6" s="5"/>
      <c r="L6" s="5">
        <f t="shared" si="0"/>
        <v>19731.70916</v>
      </c>
    </row>
    <row r="7" spans="2:12" ht="58.5" customHeight="1">
      <c r="B7" s="3">
        <v>4</v>
      </c>
      <c r="C7" s="11" t="s">
        <v>74</v>
      </c>
      <c r="D7" s="3" t="s">
        <v>8</v>
      </c>
      <c r="E7" s="3">
        <v>4</v>
      </c>
      <c r="F7" s="3" t="s">
        <v>4</v>
      </c>
      <c r="G7" s="5"/>
      <c r="H7" s="5">
        <v>3706.84</v>
      </c>
      <c r="I7" s="5"/>
      <c r="J7" s="5"/>
      <c r="K7" s="5">
        <v>25771</v>
      </c>
      <c r="L7" s="5">
        <f t="shared" si="0"/>
        <v>29477.84</v>
      </c>
    </row>
    <row r="8" spans="2:12" ht="40.5" customHeight="1">
      <c r="B8" s="3">
        <v>5</v>
      </c>
      <c r="C8" s="12" t="s">
        <v>5</v>
      </c>
      <c r="D8" s="3" t="s">
        <v>6</v>
      </c>
      <c r="E8" s="3">
        <v>3069</v>
      </c>
      <c r="F8" s="3">
        <v>12</v>
      </c>
      <c r="G8" s="5"/>
      <c r="H8" s="5"/>
      <c r="I8" s="5"/>
      <c r="J8" s="5"/>
      <c r="K8" s="5">
        <v>25517.5</v>
      </c>
      <c r="L8" s="5">
        <f t="shared" si="0"/>
        <v>25517.5</v>
      </c>
    </row>
    <row r="9" spans="2:12" ht="41.25" customHeight="1">
      <c r="B9" s="3">
        <v>6</v>
      </c>
      <c r="C9" s="12" t="s">
        <v>7</v>
      </c>
      <c r="D9" s="3"/>
      <c r="E9" s="3"/>
      <c r="F9" s="3">
        <v>12</v>
      </c>
      <c r="G9" s="5"/>
      <c r="H9" s="5"/>
      <c r="I9" s="5"/>
      <c r="J9" s="5"/>
      <c r="K9" s="6">
        <v>20000</v>
      </c>
      <c r="L9" s="5">
        <f t="shared" si="0"/>
        <v>20000</v>
      </c>
    </row>
    <row r="10" spans="2:12" ht="24" customHeight="1">
      <c r="B10" s="19" t="s">
        <v>3</v>
      </c>
      <c r="C10" s="19"/>
      <c r="D10" s="19"/>
      <c r="E10" s="19"/>
      <c r="F10" s="19"/>
      <c r="G10" s="7">
        <f aca="true" t="shared" si="1" ref="G10:L10">SUM(G4:G9)</f>
        <v>11249.9</v>
      </c>
      <c r="H10" s="7">
        <f t="shared" si="1"/>
        <v>19225.86</v>
      </c>
      <c r="I10" s="7">
        <f t="shared" si="1"/>
        <v>3397.4698</v>
      </c>
      <c r="J10" s="7">
        <f t="shared" si="1"/>
        <v>3374.9700000000003</v>
      </c>
      <c r="K10" s="7">
        <f t="shared" si="1"/>
        <v>71288.5</v>
      </c>
      <c r="L10" s="7">
        <f t="shared" si="1"/>
        <v>108536.6998</v>
      </c>
    </row>
    <row r="11" spans="2:7" ht="24.75" customHeight="1">
      <c r="B11" s="1"/>
      <c r="G11" s="10"/>
    </row>
    <row r="12" spans="2:7" ht="12.75">
      <c r="B12" s="2"/>
      <c r="G12" s="9"/>
    </row>
    <row r="13" ht="17.25" customHeight="1">
      <c r="G13" s="9"/>
    </row>
    <row r="14" ht="13.5" customHeight="1">
      <c r="G14" s="9"/>
    </row>
    <row r="15" ht="12.75">
      <c r="G15" s="10"/>
    </row>
    <row r="16" ht="12.75">
      <c r="G16" s="9"/>
    </row>
  </sheetData>
  <sheetProtection/>
  <mergeCells count="2">
    <mergeCell ref="B1:L1"/>
    <mergeCell ref="B10:F10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42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12.75">
      <c r="B2" t="s">
        <v>41</v>
      </c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73.5" customHeight="1">
      <c r="B4" s="3">
        <v>1</v>
      </c>
      <c r="C4" s="14" t="s">
        <v>52</v>
      </c>
      <c r="D4" s="3"/>
      <c r="E4" s="3"/>
      <c r="F4" s="3"/>
      <c r="G4" s="5"/>
      <c r="H4" s="5"/>
      <c r="I4" s="5"/>
      <c r="J4" s="5"/>
      <c r="K4" s="5">
        <v>171451</v>
      </c>
      <c r="L4" s="5">
        <f>K4</f>
        <v>171451</v>
      </c>
    </row>
    <row r="5" spans="2:12" ht="39.75" customHeight="1">
      <c r="B5" s="3">
        <v>2</v>
      </c>
      <c r="C5" s="14" t="s">
        <v>5</v>
      </c>
      <c r="D5" s="3" t="s">
        <v>6</v>
      </c>
      <c r="E5" s="3">
        <v>2839</v>
      </c>
      <c r="F5" s="3">
        <v>12</v>
      </c>
      <c r="G5" s="5"/>
      <c r="H5" s="5"/>
      <c r="I5" s="5"/>
      <c r="J5" s="5"/>
      <c r="K5" s="5">
        <v>23792.5</v>
      </c>
      <c r="L5" s="5">
        <f>SUM(G5:K5)</f>
        <v>23792.5</v>
      </c>
    </row>
    <row r="6" spans="2:12" ht="34.5" customHeight="1">
      <c r="B6" s="3">
        <v>3</v>
      </c>
      <c r="C6" s="14" t="s">
        <v>7</v>
      </c>
      <c r="D6" s="3"/>
      <c r="E6" s="3"/>
      <c r="F6" s="3">
        <v>12</v>
      </c>
      <c r="G6" s="5"/>
      <c r="H6" s="5"/>
      <c r="I6" s="5"/>
      <c r="J6" s="5"/>
      <c r="K6" s="6">
        <v>20000</v>
      </c>
      <c r="L6" s="5">
        <f>SUM(G6:K6)</f>
        <v>20000</v>
      </c>
    </row>
    <row r="7" spans="2:12" ht="24" customHeight="1">
      <c r="B7" s="19" t="s">
        <v>3</v>
      </c>
      <c r="C7" s="19"/>
      <c r="D7" s="19"/>
      <c r="E7" s="19"/>
      <c r="F7" s="19"/>
      <c r="G7" s="7"/>
      <c r="H7" s="7"/>
      <c r="I7" s="7"/>
      <c r="J7" s="7"/>
      <c r="K7" s="7">
        <f>SUM(K4:K6)</f>
        <v>215243.5</v>
      </c>
      <c r="L7" s="7">
        <f>SUM(L4:L6)</f>
        <v>215243.5</v>
      </c>
    </row>
    <row r="8" ht="24.75" customHeight="1">
      <c r="B8" s="1"/>
    </row>
    <row r="9" spans="2:7" ht="12.75">
      <c r="B9" s="2"/>
      <c r="G9" s="8"/>
    </row>
    <row r="10" ht="17.25" customHeight="1">
      <c r="G10" s="8"/>
    </row>
    <row r="11" ht="13.5" customHeight="1">
      <c r="G11" s="9"/>
    </row>
    <row r="12" ht="12.75">
      <c r="G12" s="10"/>
    </row>
    <row r="13" ht="12.75">
      <c r="G13" s="9"/>
    </row>
  </sheetData>
  <sheetProtection/>
  <mergeCells count="2">
    <mergeCell ref="B1:L1"/>
    <mergeCell ref="B7:F7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43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36" customHeight="1">
      <c r="B4" s="3">
        <v>1</v>
      </c>
      <c r="C4" s="13" t="s">
        <v>44</v>
      </c>
      <c r="D4" s="3" t="s">
        <v>8</v>
      </c>
      <c r="E4" s="3">
        <v>24</v>
      </c>
      <c r="F4" s="3" t="s">
        <v>4</v>
      </c>
      <c r="G4" s="5">
        <v>5148.65</v>
      </c>
      <c r="H4" s="5">
        <v>1872</v>
      </c>
      <c r="I4" s="5">
        <f>G4*30.2%</f>
        <v>1554.8922999999998</v>
      </c>
      <c r="J4" s="5">
        <f>G4*30%</f>
        <v>1544.5949999999998</v>
      </c>
      <c r="K4" s="5"/>
      <c r="L4" s="5">
        <f aca="true" t="shared" si="0" ref="L4:L9">SUM(G4:K4)</f>
        <v>10120.137299999999</v>
      </c>
    </row>
    <row r="5" spans="2:12" ht="57.75" customHeight="1">
      <c r="B5" s="3">
        <v>2</v>
      </c>
      <c r="C5" s="13" t="s">
        <v>45</v>
      </c>
      <c r="D5" s="3" t="s">
        <v>46</v>
      </c>
      <c r="E5" s="3">
        <v>10</v>
      </c>
      <c r="F5" s="3" t="s">
        <v>4</v>
      </c>
      <c r="G5" s="5">
        <v>10063.37</v>
      </c>
      <c r="H5" s="5">
        <v>4164.13</v>
      </c>
      <c r="I5" s="5">
        <f>G5*30.2%</f>
        <v>3039.13774</v>
      </c>
      <c r="J5" s="5">
        <f>G5*30%</f>
        <v>3019.011</v>
      </c>
      <c r="K5" s="5"/>
      <c r="L5" s="5">
        <f t="shared" si="0"/>
        <v>20285.648739999997</v>
      </c>
    </row>
    <row r="6" spans="2:12" ht="51" customHeight="1">
      <c r="B6" s="3">
        <v>3</v>
      </c>
      <c r="C6" s="13" t="s">
        <v>53</v>
      </c>
      <c r="D6" s="3"/>
      <c r="E6" s="3"/>
      <c r="F6" s="3"/>
      <c r="G6" s="5"/>
      <c r="H6" s="5"/>
      <c r="I6" s="5"/>
      <c r="J6" s="5"/>
      <c r="K6" s="5">
        <v>224055.5</v>
      </c>
      <c r="L6" s="5">
        <f t="shared" si="0"/>
        <v>224055.5</v>
      </c>
    </row>
    <row r="7" spans="2:12" ht="51" customHeight="1">
      <c r="B7" s="3">
        <v>4</v>
      </c>
      <c r="C7" s="13" t="s">
        <v>73</v>
      </c>
      <c r="D7" s="3" t="s">
        <v>8</v>
      </c>
      <c r="E7" s="3">
        <v>1</v>
      </c>
      <c r="F7" s="3" t="s">
        <v>4</v>
      </c>
      <c r="G7" s="5"/>
      <c r="H7" s="5"/>
      <c r="I7" s="5"/>
      <c r="J7" s="5"/>
      <c r="K7" s="5">
        <v>1550</v>
      </c>
      <c r="L7" s="5">
        <f t="shared" si="0"/>
        <v>1550</v>
      </c>
    </row>
    <row r="8" spans="2:12" ht="39.75" customHeight="1">
      <c r="B8" s="3">
        <v>5</v>
      </c>
      <c r="C8" s="14" t="s">
        <v>5</v>
      </c>
      <c r="D8" s="3" t="s">
        <v>6</v>
      </c>
      <c r="E8" s="3">
        <v>3038</v>
      </c>
      <c r="F8" s="3">
        <v>12</v>
      </c>
      <c r="G8" s="5"/>
      <c r="H8" s="5"/>
      <c r="I8" s="5"/>
      <c r="J8" s="5"/>
      <c r="K8" s="5">
        <v>25285</v>
      </c>
      <c r="L8" s="5">
        <f t="shared" si="0"/>
        <v>25285</v>
      </c>
    </row>
    <row r="9" spans="2:12" ht="34.5" customHeight="1">
      <c r="B9" s="3">
        <v>6</v>
      </c>
      <c r="C9" s="14" t="s">
        <v>7</v>
      </c>
      <c r="D9" s="3"/>
      <c r="E9" s="3"/>
      <c r="F9" s="3">
        <v>12</v>
      </c>
      <c r="G9" s="5"/>
      <c r="H9" s="5"/>
      <c r="I9" s="5"/>
      <c r="J9" s="5"/>
      <c r="K9" s="6">
        <v>20000</v>
      </c>
      <c r="L9" s="5">
        <f t="shared" si="0"/>
        <v>20000</v>
      </c>
    </row>
    <row r="10" spans="2:12" ht="24" customHeight="1">
      <c r="B10" s="19" t="s">
        <v>3</v>
      </c>
      <c r="C10" s="19"/>
      <c r="D10" s="19"/>
      <c r="E10" s="19"/>
      <c r="F10" s="19"/>
      <c r="G10" s="7">
        <f aca="true" t="shared" si="1" ref="G10:L10">SUM(G4:G9)</f>
        <v>15212.02</v>
      </c>
      <c r="H10" s="7">
        <f t="shared" si="1"/>
        <v>6036.13</v>
      </c>
      <c r="I10" s="7">
        <f t="shared" si="1"/>
        <v>4594.03004</v>
      </c>
      <c r="J10" s="7">
        <f t="shared" si="1"/>
        <v>4563.606</v>
      </c>
      <c r="K10" s="7">
        <f t="shared" si="1"/>
        <v>270890.5</v>
      </c>
      <c r="L10" s="7">
        <f t="shared" si="1"/>
        <v>301296.28604000004</v>
      </c>
    </row>
    <row r="11" ht="24.75" customHeight="1">
      <c r="B11" s="1"/>
    </row>
    <row r="12" spans="2:7" ht="12.75">
      <c r="B12" s="2"/>
      <c r="G12" s="8"/>
    </row>
    <row r="13" ht="17.25" customHeight="1">
      <c r="G13" s="8"/>
    </row>
    <row r="14" ht="13.5" customHeight="1">
      <c r="G14" s="9"/>
    </row>
    <row r="15" ht="12.75">
      <c r="G15" s="10"/>
    </row>
    <row r="16" ht="12.75">
      <c r="G16" s="9"/>
    </row>
  </sheetData>
  <sheetProtection/>
  <mergeCells count="2">
    <mergeCell ref="B1:L1"/>
    <mergeCell ref="B10:F10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30.28125" style="0" customWidth="1"/>
    <col min="4" max="4" width="17.28125" style="0" customWidth="1"/>
    <col min="5" max="5" width="15.140625" style="0" customWidth="1"/>
    <col min="6" max="6" width="17.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8" t="s">
        <v>47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60">
      <c r="B3" s="4" t="s">
        <v>0</v>
      </c>
      <c r="C3" s="4" t="s">
        <v>14</v>
      </c>
      <c r="D3" s="4" t="s">
        <v>9</v>
      </c>
      <c r="E3" s="4" t="s">
        <v>1</v>
      </c>
      <c r="F3" s="4" t="s">
        <v>2</v>
      </c>
      <c r="G3" s="4" t="s">
        <v>15</v>
      </c>
      <c r="H3" s="4" t="s">
        <v>12</v>
      </c>
      <c r="I3" s="4" t="s">
        <v>16</v>
      </c>
      <c r="J3" s="4" t="s">
        <v>10</v>
      </c>
      <c r="K3" s="4" t="s">
        <v>13</v>
      </c>
      <c r="L3" s="4" t="s">
        <v>11</v>
      </c>
    </row>
    <row r="4" spans="2:12" ht="51" customHeight="1">
      <c r="B4" s="3">
        <v>1</v>
      </c>
      <c r="C4" s="13" t="s">
        <v>48</v>
      </c>
      <c r="D4" s="3" t="s">
        <v>46</v>
      </c>
      <c r="E4" s="3">
        <v>27.4</v>
      </c>
      <c r="F4" s="3" t="s">
        <v>4</v>
      </c>
      <c r="G4" s="15">
        <v>7310.55</v>
      </c>
      <c r="H4" s="15">
        <v>1354.83</v>
      </c>
      <c r="I4" s="15">
        <f>G4*30.2%</f>
        <v>2207.7861</v>
      </c>
      <c r="J4" s="15">
        <f>G4*30%</f>
        <v>2193.165</v>
      </c>
      <c r="K4" s="15"/>
      <c r="L4" s="15">
        <f>SUM(G4:K4)</f>
        <v>13066.3311</v>
      </c>
    </row>
    <row r="5" spans="2:12" ht="68.25" customHeight="1">
      <c r="B5" s="3">
        <v>2</v>
      </c>
      <c r="C5" s="13" t="s">
        <v>49</v>
      </c>
      <c r="D5" s="3" t="s">
        <v>39</v>
      </c>
      <c r="E5" s="16">
        <v>33.8</v>
      </c>
      <c r="F5" s="16" t="s">
        <v>4</v>
      </c>
      <c r="G5" s="15">
        <v>2676.1</v>
      </c>
      <c r="H5" s="15">
        <v>869.69</v>
      </c>
      <c r="I5" s="15">
        <f>G5*30.2%</f>
        <v>808.1822</v>
      </c>
      <c r="J5" s="15">
        <f>G5*30%</f>
        <v>802.8299999999999</v>
      </c>
      <c r="K5" s="15"/>
      <c r="L5" s="15">
        <f>SUM(G5:K5)</f>
        <v>5156.8022</v>
      </c>
    </row>
    <row r="6" spans="2:12" ht="46.5" customHeight="1">
      <c r="B6" s="3">
        <v>3</v>
      </c>
      <c r="C6" s="13" t="s">
        <v>50</v>
      </c>
      <c r="D6" s="3" t="s">
        <v>8</v>
      </c>
      <c r="E6" s="3">
        <v>1</v>
      </c>
      <c r="F6" s="3" t="s">
        <v>4</v>
      </c>
      <c r="G6" s="15">
        <v>901.47</v>
      </c>
      <c r="H6" s="5">
        <v>405</v>
      </c>
      <c r="I6" s="5">
        <f>G6*30.2%</f>
        <v>272.24394</v>
      </c>
      <c r="J6" s="5">
        <f>G6*30%</f>
        <v>270.441</v>
      </c>
      <c r="K6" s="5"/>
      <c r="L6" s="5">
        <f>SUM(G6:K6)</f>
        <v>1849.1549400000001</v>
      </c>
    </row>
    <row r="7" spans="2:12" ht="43.5" customHeight="1">
      <c r="B7" s="3">
        <v>4</v>
      </c>
      <c r="C7" s="13" t="s">
        <v>51</v>
      </c>
      <c r="D7" s="3" t="s">
        <v>8</v>
      </c>
      <c r="E7" s="3">
        <v>4</v>
      </c>
      <c r="F7" s="3" t="s">
        <v>4</v>
      </c>
      <c r="G7" s="15">
        <v>479.31</v>
      </c>
      <c r="H7" s="5">
        <v>219.48</v>
      </c>
      <c r="I7" s="5">
        <f>G7*30.2%</f>
        <v>144.75162</v>
      </c>
      <c r="J7" s="5">
        <f>G7*30%</f>
        <v>143.793</v>
      </c>
      <c r="K7" s="5"/>
      <c r="L7" s="5">
        <f>SUM(G7:K7)</f>
        <v>987.33462</v>
      </c>
    </row>
    <row r="8" spans="2:12" ht="39.75" customHeight="1">
      <c r="B8" s="3">
        <v>5</v>
      </c>
      <c r="C8" s="14" t="s">
        <v>5</v>
      </c>
      <c r="D8" s="3" t="s">
        <v>6</v>
      </c>
      <c r="E8" s="3">
        <v>3721</v>
      </c>
      <c r="F8" s="3">
        <v>12</v>
      </c>
      <c r="G8" s="5"/>
      <c r="H8" s="5"/>
      <c r="I8" s="5"/>
      <c r="J8" s="5"/>
      <c r="K8" s="5">
        <v>30407.5</v>
      </c>
      <c r="L8" s="5">
        <f>K8</f>
        <v>30407.5</v>
      </c>
    </row>
    <row r="9" spans="2:12" ht="40.5" customHeight="1">
      <c r="B9" s="3">
        <v>6</v>
      </c>
      <c r="C9" s="14" t="s">
        <v>7</v>
      </c>
      <c r="D9" s="3"/>
      <c r="E9" s="3"/>
      <c r="F9" s="3">
        <v>12</v>
      </c>
      <c r="G9" s="5"/>
      <c r="H9" s="5"/>
      <c r="I9" s="5"/>
      <c r="J9" s="5"/>
      <c r="K9" s="6">
        <v>20000</v>
      </c>
      <c r="L9" s="5">
        <f>K9</f>
        <v>20000</v>
      </c>
    </row>
    <row r="10" spans="2:12" ht="24" customHeight="1">
      <c r="B10" s="19" t="s">
        <v>3</v>
      </c>
      <c r="C10" s="19"/>
      <c r="D10" s="19"/>
      <c r="E10" s="19"/>
      <c r="F10" s="19"/>
      <c r="G10" s="7">
        <f aca="true" t="shared" si="0" ref="G10:L10">SUM(G4:G9)</f>
        <v>11367.429999999998</v>
      </c>
      <c r="H10" s="7">
        <f t="shared" si="0"/>
        <v>2849</v>
      </c>
      <c r="I10" s="7">
        <f t="shared" si="0"/>
        <v>3432.9638599999994</v>
      </c>
      <c r="J10" s="7">
        <f t="shared" si="0"/>
        <v>3410.229</v>
      </c>
      <c r="K10" s="7">
        <f t="shared" si="0"/>
        <v>50407.5</v>
      </c>
      <c r="L10" s="7">
        <f t="shared" si="0"/>
        <v>71467.12286</v>
      </c>
    </row>
    <row r="11" ht="24.75" customHeight="1">
      <c r="B11" s="1"/>
    </row>
    <row r="12" spans="2:7" ht="12.75">
      <c r="B12" s="2"/>
      <c r="G12" s="8"/>
    </row>
    <row r="13" ht="17.25" customHeight="1">
      <c r="G13" s="8"/>
    </row>
    <row r="14" ht="13.5" customHeight="1">
      <c r="G14" s="8"/>
    </row>
    <row r="16" ht="12.75">
      <c r="G16" s="9"/>
    </row>
  </sheetData>
  <sheetProtection/>
  <mergeCells count="2">
    <mergeCell ref="B1:L1"/>
    <mergeCell ref="B10:F1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</cp:lastModifiedBy>
  <cp:lastPrinted>2018-03-29T07:35:09Z</cp:lastPrinted>
  <dcterms:created xsi:type="dcterms:W3CDTF">2016-06-20T07:55:22Z</dcterms:created>
  <dcterms:modified xsi:type="dcterms:W3CDTF">2018-03-30T15:17:08Z</dcterms:modified>
  <cp:category/>
  <cp:version/>
  <cp:contentType/>
  <cp:contentStatus/>
</cp:coreProperties>
</file>